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auf989\Documents\Literature\Calculators &amp; Worksheets\Flask Calculators\03 Jewelry\"/>
    </mc:Choice>
  </mc:AlternateContent>
  <workbookProtection workbookPassword="C6E0" lockStructure="1"/>
  <bookViews>
    <workbookView xWindow="0" yWindow="90" windowWidth="15195" windowHeight="8700"/>
  </bookViews>
  <sheets>
    <sheet name="Inch input" sheetId="1" r:id="rId1"/>
  </sheets>
  <calcPr calcId="152511"/>
</workbook>
</file>

<file path=xl/calcChain.xml><?xml version="1.0" encoding="utf-8"?>
<calcChain xmlns="http://schemas.openxmlformats.org/spreadsheetml/2006/main">
  <c r="B15" i="1" l="1"/>
  <c r="B16" i="1" s="1"/>
  <c r="D19" i="1" l="1"/>
  <c r="D23" i="1"/>
  <c r="D35" i="1"/>
  <c r="D27" i="1"/>
  <c r="D31" i="1"/>
  <c r="D28" i="1" l="1"/>
  <c r="G27" i="1"/>
  <c r="J27" i="1" s="1"/>
  <c r="G35" i="1"/>
  <c r="J35" i="1" s="1"/>
  <c r="D36" i="1"/>
  <c r="G23" i="1"/>
  <c r="J23" i="1" s="1"/>
  <c r="D24" i="1"/>
  <c r="G31" i="1"/>
  <c r="J31" i="1" s="1"/>
  <c r="D32" i="1"/>
  <c r="D20" i="1"/>
  <c r="G19" i="1"/>
  <c r="J19" i="1" s="1"/>
  <c r="J32" i="1" l="1"/>
  <c r="G32" i="1"/>
  <c r="G24" i="1"/>
  <c r="J24" i="1"/>
  <c r="G36" i="1"/>
  <c r="J36" i="1"/>
  <c r="J20" i="1"/>
  <c r="G20" i="1"/>
  <c r="J28" i="1"/>
  <c r="G28" i="1"/>
</calcChain>
</file>

<file path=xl/sharedStrings.xml><?xml version="1.0" encoding="utf-8"?>
<sst xmlns="http://schemas.openxmlformats.org/spreadsheetml/2006/main" count="43" uniqueCount="27">
  <si>
    <t>Height (inches)</t>
  </si>
  <si>
    <t>Diameter (inches)</t>
  </si>
  <si>
    <t>Number of flasks</t>
  </si>
  <si>
    <t>Mixed Volume Needed (in3)</t>
  </si>
  <si>
    <t>Mixed Volume Needed (ml)</t>
  </si>
  <si>
    <t>W:P</t>
  </si>
  <si>
    <t>mixed density</t>
  </si>
  <si>
    <t>Grams</t>
  </si>
  <si>
    <t>or Pounds</t>
  </si>
  <si>
    <t>or Ounces</t>
  </si>
  <si>
    <t>Jewelry Investment</t>
  </si>
  <si>
    <t>Water &amp; Powder Calculator</t>
  </si>
  <si>
    <t xml:space="preserve"> in cylindrical shaped flasks.</t>
  </si>
  <si>
    <t>Water/Powder Ratio 39:100</t>
  </si>
  <si>
    <t>Water/Powder Ratio 40:100</t>
  </si>
  <si>
    <t>Water/Powder Ratio 41:100</t>
  </si>
  <si>
    <t>Water/Powder Ratio 42:100</t>
  </si>
  <si>
    <t>Investment Weight Needed</t>
  </si>
  <si>
    <t>Water Weight Needed</t>
  </si>
  <si>
    <t>by wt.</t>
  </si>
  <si>
    <t>Investing with Innovation™</t>
  </si>
  <si>
    <t>fl. oz.</t>
  </si>
  <si>
    <t>Water/Powder Ratio 38:100</t>
  </si>
  <si>
    <t>For gypsum based jewelry investment</t>
  </si>
  <si>
    <t>Instructions:
Enter the information in red. Choose the appropriate water/powder ratio for your trees.
Measure the amounts shown in blue.</t>
  </si>
  <si>
    <t>Flask Size - English Measure</t>
  </si>
  <si>
    <t>Issue Date: 110315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</si>
</sst>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8"/>
      <name val="Arial"/>
    </font>
    <font>
      <sz val="10"/>
      <color indexed="12"/>
      <name val="Arial"/>
    </font>
    <font>
      <sz val="20"/>
      <name val="Constantia"/>
      <family val="1"/>
    </font>
    <font>
      <sz val="10"/>
      <name val="Arial"/>
      <family val="2"/>
    </font>
    <font>
      <i/>
      <sz val="12"/>
      <name val="Tahoma"/>
      <family val="2"/>
    </font>
    <font>
      <sz val="10"/>
      <name val="Franklin Gothic Book"/>
      <family val="2"/>
      <scheme val="minor"/>
    </font>
    <font>
      <sz val="12"/>
      <name val="Franklin Gothic Book"/>
      <family val="2"/>
      <scheme val="minor"/>
    </font>
    <font>
      <b/>
      <sz val="12"/>
      <name val="Franklin Gothic Book"/>
      <family val="2"/>
      <scheme val="minor"/>
    </font>
    <font>
      <b/>
      <sz val="12"/>
      <color indexed="10"/>
      <name val="Franklin Gothic Book"/>
      <family val="2"/>
      <scheme val="minor"/>
    </font>
    <font>
      <b/>
      <u/>
      <sz val="12"/>
      <name val="Franklin Gothic Book"/>
      <family val="2"/>
      <scheme val="minor"/>
    </font>
    <font>
      <sz val="12"/>
      <color indexed="12"/>
      <name val="Franklin Gothic Book"/>
      <family val="2"/>
      <scheme val="minor"/>
    </font>
    <font>
      <sz val="26"/>
      <color theme="0"/>
      <name val="Constantia"/>
      <family val="1"/>
    </font>
    <font>
      <i/>
      <sz val="10"/>
      <name val="Franklin Gothic Book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2" borderId="0" xfId="0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</xf>
    <xf numFmtId="164" fontId="6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" fontId="6" fillId="2" borderId="0" xfId="0" applyNumberFormat="1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</xf>
    <xf numFmtId="164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right" vertical="center"/>
    </xf>
    <xf numFmtId="2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3" borderId="0" xfId="0" applyFont="1" applyFill="1" applyBorder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5" fillId="3" borderId="0" xfId="1" applyFont="1" applyFill="1" applyAlignment="1">
      <alignment horizontal="right" vertical="center"/>
    </xf>
    <xf numFmtId="0" fontId="6" fillId="2" borderId="0" xfId="0" applyFont="1" applyFill="1" applyAlignment="1" applyProtection="1">
      <alignment vertical="center"/>
    </xf>
    <xf numFmtId="0" fontId="12" fillId="4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5" fillId="3" borderId="0" xfId="1" applyFont="1" applyFill="1" applyAlignment="1">
      <alignment vertical="center"/>
    </xf>
    <xf numFmtId="0" fontId="13" fillId="0" borderId="0" xfId="0" applyFont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</xdr:row>
      <xdr:rowOff>76200</xdr:rowOff>
    </xdr:from>
    <xdr:to>
      <xdr:col>2</xdr:col>
      <xdr:colOff>800100</xdr:colOff>
      <xdr:row>6</xdr:row>
      <xdr:rowOff>47625</xdr:rowOff>
    </xdr:to>
    <xdr:pic>
      <xdr:nvPicPr>
        <xdr:cNvPr id="1031" name="Picture 1" descr="June 6 Logo 2006 cop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0"/>
          <a:ext cx="6953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R&amp;R">
      <a:dk1>
        <a:sysClr val="windowText" lastClr="000000"/>
      </a:dk1>
      <a:lt1>
        <a:sysClr val="window" lastClr="FFFFFF"/>
      </a:lt1>
      <a:dk2>
        <a:srgbClr val="7F7F7F"/>
      </a:dk2>
      <a:lt2>
        <a:srgbClr val="EEECE1"/>
      </a:lt2>
      <a:accent1>
        <a:srgbClr val="D5822F"/>
      </a:accent1>
      <a:accent2>
        <a:srgbClr val="AF2C30"/>
      </a:accent2>
      <a:accent3>
        <a:srgbClr val="F2B923"/>
      </a:accent3>
      <a:accent4>
        <a:srgbClr val="D5822F"/>
      </a:accent4>
      <a:accent5>
        <a:srgbClr val="AF2C30"/>
      </a:accent5>
      <a:accent6>
        <a:srgbClr val="F2B923"/>
      </a:accent6>
      <a:hlink>
        <a:srgbClr val="D5822F"/>
      </a:hlink>
      <a:folHlink>
        <a:srgbClr val="AF2C30"/>
      </a:folHlink>
    </a:clrScheme>
    <a:fontScheme name="R&amp;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0"/>
  <sheetViews>
    <sheetView tabSelected="1" topLeftCell="C1" zoomScaleNormal="100" workbookViewId="0">
      <selection activeCell="C1" sqref="C1:M1"/>
    </sheetView>
  </sheetViews>
  <sheetFormatPr defaultColWidth="0" defaultRowHeight="12.75" zeroHeight="1" x14ac:dyDescent="0.2"/>
  <cols>
    <col min="1" max="1" width="9.140625" style="32" hidden="1" customWidth="1"/>
    <col min="2" max="2" width="18.7109375" style="32" hidden="1" customWidth="1"/>
    <col min="3" max="3" width="35.5703125" style="32" customWidth="1"/>
    <col min="4" max="4" width="12.5703125" style="33" bestFit="1" customWidth="1"/>
    <col min="5" max="5" width="4.7109375" style="33" customWidth="1"/>
    <col min="6" max="6" width="4.85546875" style="33" customWidth="1"/>
    <col min="7" max="7" width="16" style="34" customWidth="1"/>
    <col min="8" max="8" width="4" style="33" customWidth="1"/>
    <col min="9" max="9" width="6" style="33" customWidth="1"/>
    <col min="10" max="10" width="8" style="34" customWidth="1"/>
    <col min="11" max="11" width="6.28515625" style="1" customWidth="1"/>
    <col min="12" max="12" width="6.42578125" style="32" customWidth="1"/>
    <col min="13" max="13" width="6.28515625" style="32" customWidth="1"/>
    <col min="14" max="16384" width="9.140625" style="32" hidden="1"/>
  </cols>
  <sheetData>
    <row r="1" spans="1:256" s="1" customFormat="1" ht="39" customHeight="1" x14ac:dyDescent="0.2">
      <c r="C1" s="42" t="s">
        <v>10</v>
      </c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256" s="1" customFormat="1" ht="26.25" x14ac:dyDescent="0.2">
      <c r="C2" s="43" t="s">
        <v>11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56" s="2" customFormat="1" ht="16.5" x14ac:dyDescent="0.2">
      <c r="C3" s="44" t="s">
        <v>25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256" s="2" customFormat="1" ht="13.5" x14ac:dyDescent="0.2">
      <c r="G4" s="3"/>
      <c r="J4" s="3"/>
    </row>
    <row r="5" spans="1:256" s="41" customFormat="1" ht="16.5" x14ac:dyDescent="0.2">
      <c r="A5" s="2"/>
      <c r="B5" s="2"/>
      <c r="C5" s="44" t="s">
        <v>23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5" customFormat="1" ht="16.5" x14ac:dyDescent="0.2">
      <c r="A6" s="4"/>
      <c r="B6" s="4"/>
      <c r="C6" s="44" t="s">
        <v>12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6.5" x14ac:dyDescent="0.2">
      <c r="A7" s="4"/>
      <c r="B7" s="4"/>
      <c r="C7" s="6"/>
      <c r="D7" s="7"/>
      <c r="E7" s="7"/>
      <c r="F7" s="2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46" customFormat="1" ht="48" customHeight="1" x14ac:dyDescent="0.2">
      <c r="A8" s="45" t="s">
        <v>24</v>
      </c>
    </row>
    <row r="9" spans="1:256" s="5" customFormat="1" ht="13.5" x14ac:dyDescent="0.2">
      <c r="A9" s="4"/>
      <c r="B9" s="4"/>
      <c r="C9" s="4"/>
      <c r="D9" s="4"/>
      <c r="E9" s="4"/>
      <c r="F9" s="4"/>
      <c r="G9" s="9"/>
      <c r="H9" s="4"/>
      <c r="I9" s="4"/>
      <c r="J9" s="9"/>
      <c r="K9" s="4"/>
      <c r="L9" s="4"/>
      <c r="M9" s="4"/>
    </row>
    <row r="10" spans="1:256" s="5" customFormat="1" ht="13.5" x14ac:dyDescent="0.2">
      <c r="A10" s="4"/>
      <c r="B10" s="4"/>
      <c r="C10" s="4"/>
      <c r="D10" s="4"/>
      <c r="E10" s="4"/>
      <c r="F10" s="4"/>
      <c r="G10" s="9"/>
      <c r="H10" s="4"/>
      <c r="I10" s="4"/>
      <c r="J10" s="9"/>
      <c r="K10" s="4"/>
      <c r="L10" s="4"/>
      <c r="M10" s="4"/>
    </row>
    <row r="11" spans="1:256" s="5" customFormat="1" ht="13.5" x14ac:dyDescent="0.2">
      <c r="A11" s="4"/>
      <c r="B11" s="4"/>
      <c r="C11" s="4"/>
      <c r="D11" s="4"/>
      <c r="E11" s="4"/>
      <c r="F11" s="4"/>
      <c r="G11" s="9"/>
      <c r="H11" s="4"/>
      <c r="I11" s="4"/>
      <c r="J11" s="9"/>
      <c r="K11" s="4"/>
      <c r="L11" s="4"/>
      <c r="M11" s="4"/>
    </row>
    <row r="12" spans="1:256" s="5" customFormat="1" ht="16.5" x14ac:dyDescent="0.2">
      <c r="A12" s="4"/>
      <c r="B12" s="4"/>
      <c r="C12" s="10" t="s">
        <v>1</v>
      </c>
      <c r="D12" s="11">
        <v>1</v>
      </c>
      <c r="E12" s="12"/>
      <c r="F12" s="12"/>
      <c r="G12" s="13"/>
      <c r="H12" s="12"/>
      <c r="I12" s="12"/>
      <c r="J12" s="13"/>
      <c r="K12" s="4"/>
      <c r="L12" s="4"/>
      <c r="M12" s="4"/>
    </row>
    <row r="13" spans="1:256" s="5" customFormat="1" ht="16.5" x14ac:dyDescent="0.2">
      <c r="A13" s="4"/>
      <c r="B13" s="4"/>
      <c r="C13" s="10" t="s">
        <v>0</v>
      </c>
      <c r="D13" s="11">
        <v>1</v>
      </c>
      <c r="E13" s="12"/>
      <c r="F13" s="12"/>
      <c r="G13" s="13"/>
      <c r="H13" s="12"/>
      <c r="I13" s="12"/>
      <c r="J13" s="13"/>
      <c r="K13" s="4"/>
      <c r="L13" s="4"/>
      <c r="M13" s="4"/>
    </row>
    <row r="14" spans="1:256" s="5" customFormat="1" ht="16.5" x14ac:dyDescent="0.2">
      <c r="A14" s="4"/>
      <c r="B14" s="4"/>
      <c r="C14" s="10" t="s">
        <v>2</v>
      </c>
      <c r="D14" s="11">
        <v>1</v>
      </c>
      <c r="E14" s="12"/>
      <c r="F14" s="12"/>
      <c r="G14" s="13"/>
      <c r="H14" s="12"/>
      <c r="I14" s="12"/>
      <c r="J14" s="13"/>
      <c r="K14" s="4"/>
      <c r="L14" s="4"/>
      <c r="M14" s="4"/>
    </row>
    <row r="15" spans="1:256" s="5" customFormat="1" ht="16.5" x14ac:dyDescent="0.2">
      <c r="A15" s="14" t="s">
        <v>3</v>
      </c>
      <c r="B15" s="15">
        <f>D14*3.1416*D12*D12*D13/4</f>
        <v>0.78539999999999999</v>
      </c>
      <c r="C15" s="12"/>
      <c r="D15" s="12"/>
      <c r="E15" s="12"/>
      <c r="F15" s="16"/>
      <c r="G15" s="6"/>
      <c r="H15" s="12"/>
      <c r="I15" s="12"/>
      <c r="J15" s="13"/>
      <c r="K15" s="4"/>
      <c r="L15" s="4"/>
      <c r="M15" s="4"/>
    </row>
    <row r="16" spans="1:256" s="5" customFormat="1" ht="16.5" x14ac:dyDescent="0.2">
      <c r="A16" s="14" t="s">
        <v>4</v>
      </c>
      <c r="B16" s="17">
        <f>B15*2.54*2.54*2.54</f>
        <v>12.870400065599998</v>
      </c>
      <c r="C16" s="12"/>
      <c r="D16" s="12"/>
      <c r="E16" s="12"/>
      <c r="F16" s="16"/>
      <c r="G16" s="6"/>
      <c r="H16" s="12"/>
      <c r="I16" s="12"/>
      <c r="J16" s="13"/>
      <c r="K16" s="4"/>
      <c r="L16" s="4"/>
      <c r="M16" s="4"/>
    </row>
    <row r="17" spans="1:13" s="5" customFormat="1" ht="16.5" x14ac:dyDescent="0.2">
      <c r="A17" s="9" t="s">
        <v>5</v>
      </c>
      <c r="B17" s="9" t="s">
        <v>6</v>
      </c>
      <c r="C17" s="16"/>
      <c r="D17" s="18" t="s">
        <v>7</v>
      </c>
      <c r="E17" s="19"/>
      <c r="F17" s="20"/>
      <c r="G17" s="21" t="s">
        <v>8</v>
      </c>
      <c r="H17" s="19"/>
      <c r="I17" s="19"/>
      <c r="J17" s="47" t="s">
        <v>9</v>
      </c>
      <c r="K17" s="48"/>
      <c r="L17" s="4"/>
      <c r="M17" s="4"/>
    </row>
    <row r="18" spans="1:13" s="5" customFormat="1" ht="16.5" x14ac:dyDescent="0.2">
      <c r="A18" s="9">
        <v>0.38</v>
      </c>
      <c r="B18" s="9">
        <v>1.76</v>
      </c>
      <c r="C18" s="35" t="s">
        <v>22</v>
      </c>
      <c r="D18" s="13"/>
      <c r="E18" s="12"/>
      <c r="F18" s="12"/>
      <c r="G18" s="13"/>
      <c r="H18" s="12"/>
      <c r="I18" s="12"/>
      <c r="J18" s="13"/>
      <c r="K18" s="4"/>
      <c r="L18" s="4"/>
      <c r="M18" s="4"/>
    </row>
    <row r="19" spans="1:13" s="5" customFormat="1" ht="16.5" x14ac:dyDescent="0.2">
      <c r="A19" s="9"/>
      <c r="B19" s="9"/>
      <c r="C19" s="23" t="s">
        <v>17</v>
      </c>
      <c r="D19" s="24">
        <f>(B16*B18)/(1+A18)</f>
        <v>16.414423272069566</v>
      </c>
      <c r="E19" s="25"/>
      <c r="F19" s="26"/>
      <c r="G19" s="27">
        <f>D19/453.5924</f>
        <v>3.6187606476805093E-2</v>
      </c>
      <c r="H19" s="25"/>
      <c r="I19" s="26"/>
      <c r="J19" s="24">
        <f>G19*16</f>
        <v>0.57900170362888148</v>
      </c>
      <c r="K19" s="37" t="s">
        <v>19</v>
      </c>
      <c r="L19" s="4"/>
      <c r="M19" s="4"/>
    </row>
    <row r="20" spans="1:13" s="5" customFormat="1" ht="16.5" x14ac:dyDescent="0.2">
      <c r="A20" s="9"/>
      <c r="B20" s="9"/>
      <c r="C20" s="23" t="s">
        <v>18</v>
      </c>
      <c r="D20" s="24">
        <f>D19*A18</f>
        <v>6.237480843386435</v>
      </c>
      <c r="E20" s="25"/>
      <c r="F20" s="26"/>
      <c r="G20" s="27">
        <f>D20/453.5924</f>
        <v>1.3751290461185934E-2</v>
      </c>
      <c r="H20" s="25"/>
      <c r="I20" s="26"/>
      <c r="J20" s="24">
        <f>D20/29.57</f>
        <v>0.21093949419636235</v>
      </c>
      <c r="K20" s="37" t="s">
        <v>21</v>
      </c>
      <c r="L20" s="4"/>
      <c r="M20" s="4"/>
    </row>
    <row r="21" spans="1:13" s="5" customFormat="1" ht="16.5" x14ac:dyDescent="0.2">
      <c r="A21" s="9"/>
      <c r="B21" s="9"/>
      <c r="C21" s="16"/>
      <c r="D21" s="18"/>
      <c r="E21" s="19"/>
      <c r="F21" s="20"/>
      <c r="G21" s="35"/>
      <c r="H21" s="19"/>
      <c r="I21" s="19"/>
      <c r="J21" s="35"/>
      <c r="K21" s="36"/>
      <c r="L21" s="38"/>
      <c r="M21" s="38"/>
    </row>
    <row r="22" spans="1:13" s="5" customFormat="1" ht="16.5" x14ac:dyDescent="0.2">
      <c r="A22" s="22">
        <v>0.39</v>
      </c>
      <c r="B22" s="9">
        <v>1.75</v>
      </c>
      <c r="C22" s="21" t="s">
        <v>13</v>
      </c>
      <c r="D22" s="13"/>
      <c r="E22" s="12"/>
      <c r="F22" s="12"/>
      <c r="G22" s="13"/>
      <c r="H22" s="12"/>
      <c r="I22" s="12"/>
      <c r="J22" s="13"/>
      <c r="K22" s="4"/>
      <c r="L22" s="38"/>
      <c r="M22" s="38"/>
    </row>
    <row r="23" spans="1:13" s="5" customFormat="1" ht="16.5" x14ac:dyDescent="0.2">
      <c r="A23" s="4"/>
      <c r="B23" s="9"/>
      <c r="C23" s="23" t="s">
        <v>17</v>
      </c>
      <c r="D23" s="24">
        <f>(B16*B22)/(1+A22)</f>
        <v>16.20374108978417</v>
      </c>
      <c r="E23" s="25"/>
      <c r="F23" s="26"/>
      <c r="G23" s="27">
        <f>D23/453.5924</f>
        <v>3.5723131802437982E-2</v>
      </c>
      <c r="H23" s="25"/>
      <c r="I23" s="26"/>
      <c r="J23" s="24">
        <f>G23*16</f>
        <v>0.57157010883900772</v>
      </c>
      <c r="K23" s="2" t="s">
        <v>19</v>
      </c>
      <c r="L23" s="39"/>
      <c r="M23" s="39"/>
    </row>
    <row r="24" spans="1:13" s="5" customFormat="1" ht="16.5" x14ac:dyDescent="0.2">
      <c r="A24" s="4"/>
      <c r="B24" s="9"/>
      <c r="C24" s="23" t="s">
        <v>18</v>
      </c>
      <c r="D24" s="24">
        <f>D23*A22</f>
        <v>6.3194590250158269</v>
      </c>
      <c r="E24" s="25"/>
      <c r="F24" s="26"/>
      <c r="G24" s="27">
        <f>D24/453.5924</f>
        <v>1.3932021402950814E-2</v>
      </c>
      <c r="H24" s="25"/>
      <c r="I24" s="26"/>
      <c r="J24" s="24">
        <f>D24/29.57</f>
        <v>0.2137118371665819</v>
      </c>
      <c r="K24" s="2" t="s">
        <v>21</v>
      </c>
      <c r="L24" s="39"/>
      <c r="M24" s="39"/>
    </row>
    <row r="25" spans="1:13" s="5" customFormat="1" ht="16.5" x14ac:dyDescent="0.2">
      <c r="A25" s="4"/>
      <c r="B25" s="9"/>
      <c r="C25" s="12"/>
      <c r="D25" s="24"/>
      <c r="E25" s="25"/>
      <c r="F25" s="25"/>
      <c r="G25" s="28"/>
      <c r="H25" s="25"/>
      <c r="I25" s="26"/>
      <c r="J25" s="28"/>
      <c r="K25" s="2"/>
      <c r="L25" s="39"/>
      <c r="M25" s="39"/>
    </row>
    <row r="26" spans="1:13" s="5" customFormat="1" ht="16.5" x14ac:dyDescent="0.2">
      <c r="A26" s="22">
        <v>0.4</v>
      </c>
      <c r="B26" s="9">
        <v>1.74</v>
      </c>
      <c r="C26" s="21" t="s">
        <v>14</v>
      </c>
      <c r="D26" s="24"/>
      <c r="E26" s="25"/>
      <c r="F26" s="25"/>
      <c r="G26" s="28"/>
      <c r="H26" s="25"/>
      <c r="I26" s="26"/>
      <c r="J26" s="28"/>
      <c r="K26" s="2"/>
      <c r="L26" s="39"/>
      <c r="M26" s="39"/>
    </row>
    <row r="27" spans="1:13" s="5" customFormat="1" ht="16.5" x14ac:dyDescent="0.2">
      <c r="A27" s="4"/>
      <c r="B27" s="9"/>
      <c r="C27" s="23" t="s">
        <v>17</v>
      </c>
      <c r="D27" s="24">
        <f>(B16*B26)/(1+A26)</f>
        <v>15.99606865296</v>
      </c>
      <c r="E27" s="25"/>
      <c r="F27" s="26"/>
      <c r="G27" s="27">
        <f>D27/453.5924</f>
        <v>3.5265292480561844E-2</v>
      </c>
      <c r="H27" s="25"/>
      <c r="I27" s="26"/>
      <c r="J27" s="24">
        <f>G27*16</f>
        <v>0.5642446796889895</v>
      </c>
      <c r="K27" s="2" t="s">
        <v>19</v>
      </c>
      <c r="L27" s="39"/>
      <c r="M27" s="39"/>
    </row>
    <row r="28" spans="1:13" s="5" customFormat="1" ht="16.5" x14ac:dyDescent="0.2">
      <c r="A28" s="4"/>
      <c r="B28" s="9"/>
      <c r="C28" s="23" t="s">
        <v>18</v>
      </c>
      <c r="D28" s="24">
        <f>D27*A26</f>
        <v>6.3984274611840002</v>
      </c>
      <c r="E28" s="25"/>
      <c r="F28" s="26"/>
      <c r="G28" s="27">
        <f>D28/453.5924</f>
        <v>1.4106116992224738E-2</v>
      </c>
      <c r="H28" s="25"/>
      <c r="I28" s="26"/>
      <c r="J28" s="24">
        <f>D28/29.57</f>
        <v>0.21638239638769022</v>
      </c>
      <c r="K28" s="2" t="s">
        <v>21</v>
      </c>
      <c r="L28" s="39"/>
      <c r="M28" s="39"/>
    </row>
    <row r="29" spans="1:13" s="5" customFormat="1" ht="16.5" x14ac:dyDescent="0.2">
      <c r="A29" s="4"/>
      <c r="B29" s="9"/>
      <c r="C29" s="12"/>
      <c r="D29" s="24"/>
      <c r="E29" s="25"/>
      <c r="F29" s="25"/>
      <c r="G29" s="28"/>
      <c r="H29" s="25"/>
      <c r="I29" s="26"/>
      <c r="J29" s="28"/>
      <c r="K29" s="2"/>
      <c r="L29" s="39"/>
      <c r="M29" s="39"/>
    </row>
    <row r="30" spans="1:13" s="5" customFormat="1" ht="16.5" x14ac:dyDescent="0.2">
      <c r="A30" s="22">
        <v>0.41</v>
      </c>
      <c r="B30" s="9">
        <v>1.7250000000000001</v>
      </c>
      <c r="C30" s="21" t="s">
        <v>15</v>
      </c>
      <c r="D30" s="24"/>
      <c r="E30" s="25"/>
      <c r="F30" s="25"/>
      <c r="G30" s="28"/>
      <c r="H30" s="25"/>
      <c r="I30" s="26"/>
      <c r="J30" s="28"/>
      <c r="K30" s="2"/>
      <c r="L30" s="39"/>
      <c r="M30" s="39"/>
    </row>
    <row r="31" spans="1:13" s="5" customFormat="1" ht="16.5" x14ac:dyDescent="0.2">
      <c r="A31" s="4"/>
      <c r="B31" s="9"/>
      <c r="C31" s="23" t="s">
        <v>17</v>
      </c>
      <c r="D31" s="24">
        <f>(B16*B30)/(1+A30)</f>
        <v>15.745702207914892</v>
      </c>
      <c r="E31" s="25"/>
      <c r="F31" s="26"/>
      <c r="G31" s="27">
        <f>D31/453.5924</f>
        <v>3.4713328988569679E-2</v>
      </c>
      <c r="H31" s="25"/>
      <c r="I31" s="26"/>
      <c r="J31" s="24">
        <f>G31*16</f>
        <v>0.55541326381711487</v>
      </c>
      <c r="K31" s="2" t="s">
        <v>19</v>
      </c>
      <c r="L31" s="39"/>
      <c r="M31" s="39"/>
    </row>
    <row r="32" spans="1:13" s="5" customFormat="1" ht="16.5" x14ac:dyDescent="0.2">
      <c r="A32" s="4"/>
      <c r="B32" s="9"/>
      <c r="C32" s="23" t="s">
        <v>18</v>
      </c>
      <c r="D32" s="24">
        <f>D31*A30</f>
        <v>6.4557379052451056</v>
      </c>
      <c r="E32" s="25"/>
      <c r="F32" s="26"/>
      <c r="G32" s="27">
        <f>D32/453.5924</f>
        <v>1.4232464885313567E-2</v>
      </c>
      <c r="H32" s="25"/>
      <c r="I32" s="26"/>
      <c r="J32" s="24">
        <f>D32/29.57</f>
        <v>0.21832052435729135</v>
      </c>
      <c r="K32" s="2" t="s">
        <v>21</v>
      </c>
      <c r="L32" s="39"/>
      <c r="M32" s="39"/>
    </row>
    <row r="33" spans="1:13" s="5" customFormat="1" ht="16.5" x14ac:dyDescent="0.2">
      <c r="A33" s="4"/>
      <c r="B33" s="9"/>
      <c r="C33" s="12"/>
      <c r="D33" s="24"/>
      <c r="E33" s="25"/>
      <c r="F33" s="25"/>
      <c r="G33" s="28"/>
      <c r="H33" s="25"/>
      <c r="I33" s="26"/>
      <c r="J33" s="28"/>
      <c r="K33" s="2"/>
      <c r="L33" s="39"/>
      <c r="M33" s="39"/>
    </row>
    <row r="34" spans="1:13" s="5" customFormat="1" ht="16.5" x14ac:dyDescent="0.2">
      <c r="A34" s="22">
        <v>0.42</v>
      </c>
      <c r="B34" s="9">
        <v>1.71</v>
      </c>
      <c r="C34" s="21" t="s">
        <v>16</v>
      </c>
      <c r="D34" s="24"/>
      <c r="E34" s="25"/>
      <c r="F34" s="25"/>
      <c r="G34" s="28"/>
      <c r="H34" s="25"/>
      <c r="I34" s="26"/>
      <c r="J34" s="28"/>
      <c r="K34" s="2"/>
      <c r="L34" s="39"/>
      <c r="M34" s="39"/>
    </row>
    <row r="35" spans="1:13" s="5" customFormat="1" ht="16.5" x14ac:dyDescent="0.2">
      <c r="A35" s="4"/>
      <c r="B35" s="4"/>
      <c r="C35" s="23" t="s">
        <v>17</v>
      </c>
      <c r="D35" s="24">
        <f>(B16*B34)/(1+A34)</f>
        <v>15.498862050828167</v>
      </c>
      <c r="E35" s="25"/>
      <c r="F35" s="26"/>
      <c r="G35" s="27">
        <f>D35/453.5924</f>
        <v>3.4169139630267541E-2</v>
      </c>
      <c r="H35" s="25"/>
      <c r="I35" s="26"/>
      <c r="J35" s="24">
        <f>G35*16</f>
        <v>0.54670623408428065</v>
      </c>
      <c r="K35" s="2" t="s">
        <v>19</v>
      </c>
      <c r="L35" s="39"/>
      <c r="M35" s="39"/>
    </row>
    <row r="36" spans="1:13" s="5" customFormat="1" ht="16.5" x14ac:dyDescent="0.2">
      <c r="A36" s="4"/>
      <c r="B36" s="4"/>
      <c r="C36" s="23" t="s">
        <v>18</v>
      </c>
      <c r="D36" s="24">
        <f>D35*A34</f>
        <v>6.5095220613478304</v>
      </c>
      <c r="E36" s="25"/>
      <c r="F36" s="26"/>
      <c r="G36" s="27">
        <f>D36/453.5924</f>
        <v>1.4351038644712369E-2</v>
      </c>
      <c r="H36" s="25"/>
      <c r="I36" s="26"/>
      <c r="J36" s="24">
        <f>D36/29.57</f>
        <v>0.22013940011321712</v>
      </c>
      <c r="K36" s="2" t="s">
        <v>21</v>
      </c>
      <c r="L36" s="39"/>
      <c r="M36" s="39"/>
    </row>
    <row r="37" spans="1:13" s="5" customFormat="1" ht="16.5" x14ac:dyDescent="0.2">
      <c r="A37" s="4"/>
      <c r="B37" s="4"/>
      <c r="C37" s="23"/>
      <c r="D37" s="24"/>
      <c r="E37" s="25"/>
      <c r="F37" s="26"/>
      <c r="G37" s="27"/>
      <c r="H37" s="25"/>
      <c r="I37" s="26"/>
      <c r="J37" s="24"/>
      <c r="K37" s="2"/>
      <c r="L37" s="39"/>
      <c r="M37" s="39"/>
    </row>
    <row r="38" spans="1:13" s="5" customFormat="1" ht="15" x14ac:dyDescent="0.2">
      <c r="A38" s="4"/>
      <c r="B38" s="4"/>
      <c r="C38" s="51" t="s">
        <v>26</v>
      </c>
      <c r="D38" s="50"/>
      <c r="E38" s="50"/>
      <c r="F38" s="50"/>
      <c r="G38" s="50"/>
      <c r="H38" s="50"/>
      <c r="I38" s="50"/>
      <c r="J38" s="50"/>
      <c r="K38" s="50"/>
      <c r="L38" s="50"/>
      <c r="M38" s="40" t="s">
        <v>20</v>
      </c>
    </row>
    <row r="39" spans="1:13" hidden="1" x14ac:dyDescent="0.2">
      <c r="A39" s="29"/>
      <c r="B39" s="29"/>
      <c r="C39" s="29"/>
      <c r="D39" s="30"/>
      <c r="E39" s="30"/>
      <c r="F39" s="30"/>
      <c r="G39" s="31"/>
      <c r="H39" s="30"/>
      <c r="I39" s="30"/>
      <c r="J39" s="31"/>
      <c r="K39" s="29"/>
      <c r="L39" s="29"/>
      <c r="M39" s="29"/>
    </row>
    <row r="40" spans="1:13" hidden="1" x14ac:dyDescent="0.2">
      <c r="A40" s="29"/>
      <c r="B40" s="29"/>
      <c r="C40" s="29"/>
      <c r="D40" s="30"/>
      <c r="E40" s="30"/>
      <c r="F40" s="30"/>
      <c r="G40" s="31"/>
      <c r="H40" s="30"/>
      <c r="I40" s="30"/>
      <c r="J40" s="31"/>
      <c r="K40" s="29"/>
      <c r="L40" s="29"/>
      <c r="M40" s="29"/>
    </row>
  </sheetData>
  <sheetProtection algorithmName="SHA-512" hashValue="Lk2xL7OePGyulpmsYCWbusW9P8Kn/zETMqURknRYeFztLBigSU9fRBht/tJA3K4xeRtFrfee198BjGY3u353IA==" saltValue="BoIz3TkB/zNfZJmKQV+UkQ==" spinCount="100000" sheet="1" objects="1" scenarios="1" selectLockedCells="1"/>
  <mergeCells count="7">
    <mergeCell ref="C1:M1"/>
    <mergeCell ref="C2:M2"/>
    <mergeCell ref="C3:M3"/>
    <mergeCell ref="C6:M6"/>
    <mergeCell ref="A8:XFD8"/>
    <mergeCell ref="J17:K17"/>
    <mergeCell ref="C5:IV5"/>
  </mergeCells>
  <phoneticPr fontId="1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Inch input</vt:lpstr>
    </vt:vector>
  </TitlesOfParts>
  <Company>Ransom &amp; Randolph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Carter</dc:creator>
  <cp:lastModifiedBy>Alisa Rawski</cp:lastModifiedBy>
  <cp:lastPrinted>2007-11-08T16:24:12Z</cp:lastPrinted>
  <dcterms:created xsi:type="dcterms:W3CDTF">2007-09-13T14:37:39Z</dcterms:created>
  <dcterms:modified xsi:type="dcterms:W3CDTF">2016-08-25T16:01:33Z</dcterms:modified>
</cp:coreProperties>
</file>